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'Consol_BS'!$A$1:$E$56</definedName>
    <definedName name="_xlnm.Print_Area" localSheetId="2">'Consol_CF'!$A$1:$E$67</definedName>
    <definedName name="_xlnm.Print_Area" localSheetId="3">'Consol_EQ'!$A$1:$G$33</definedName>
    <definedName name="_xlnm.Print_Area" localSheetId="0">'Consol_PL'!$A$1:$I$55</definedName>
  </definedNames>
  <calcPr fullCalcOnLoad="1"/>
</workbook>
</file>

<file path=xl/sharedStrings.xml><?xml version="1.0" encoding="utf-8"?>
<sst xmlns="http://schemas.openxmlformats.org/spreadsheetml/2006/main" count="274" uniqueCount="152">
  <si>
    <t>CURRENT</t>
  </si>
  <si>
    <t>COMPARATIVE</t>
  </si>
  <si>
    <t>QTR ENDED</t>
  </si>
  <si>
    <t>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</si>
  <si>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</si>
  <si>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</si>
  <si>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</si>
  <si>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</si>
  <si>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</si>
  <si>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</si>
  <si>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</si>
  <si>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</si>
  <si>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</si>
  <si>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</si>
  <si>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</si>
  <si>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</si>
  <si>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</si>
  <si>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</si>
  <si>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</si>
  <si>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</si>
  <si>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</si>
  <si>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</si>
  <si>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</si>
  <si>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</si>
  <si>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</si>
  <si>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</si>
  <si>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</si>
  <si>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</si>
  <si>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</si>
  <si>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</si>
  <si>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</si>
  <si>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</si>
  <si>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</si>
  <si>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</si>
  <si>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</si>
  <si>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</si>
  <si>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</si>
  <si>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</si>
  <si>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</si>
  <si>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</si>
  <si>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</si>
  <si>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</si>
  <si>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Balance at end of period</t>
  </si>
  <si>
    <t>UNAUDITED</t>
  </si>
  <si>
    <t>(Unaudited)</t>
  </si>
  <si>
    <t>Retained Profit / (Accumulated Losses)</t>
  </si>
  <si>
    <t>(Audited)</t>
  </si>
  <si>
    <t>Adjustments for :</t>
  </si>
  <si>
    <t xml:space="preserve">EXTRAORDINARY ITEM </t>
  </si>
  <si>
    <t>BASIC (SEN)</t>
  </si>
  <si>
    <t>DILUTED (SEN)</t>
  </si>
  <si>
    <t>AUDITED</t>
  </si>
  <si>
    <t>(Represented)/Financed by :</t>
  </si>
  <si>
    <t>Non-current assets</t>
  </si>
  <si>
    <t>Current assets</t>
  </si>
  <si>
    <t>Net current assets/(liabilities)</t>
  </si>
  <si>
    <t xml:space="preserve"> Net Assets Per Share (Sen)</t>
  </si>
  <si>
    <t>Current liabilities</t>
  </si>
  <si>
    <t>Non-current liabilities</t>
  </si>
  <si>
    <t>30th  April 2007</t>
  </si>
  <si>
    <t>Note:</t>
  </si>
  <si>
    <t>accountants' report for the financial period ended 31 October 2007 as disclosed in the Prospectus dated 31 January</t>
  </si>
  <si>
    <t>2008 and the accomplying explanatory notes attached to the interim financial reports.</t>
  </si>
  <si>
    <t>N/A</t>
  </si>
  <si>
    <t>Investment property</t>
  </si>
  <si>
    <t>Prepaid land lease payments</t>
  </si>
  <si>
    <t>Fixed deposit with licensed banks</t>
  </si>
  <si>
    <t>Tax recoverable</t>
  </si>
  <si>
    <t>Deferred income - government grant</t>
  </si>
  <si>
    <t>Finance creditors</t>
  </si>
  <si>
    <t xml:space="preserve"> Allowance for doubtful debts</t>
  </si>
  <si>
    <t xml:space="preserve"> Allowance for slow moving inventories</t>
  </si>
  <si>
    <t xml:space="preserve"> Depreciation </t>
  </si>
  <si>
    <t xml:space="preserve"> Interest expenses</t>
  </si>
  <si>
    <t xml:space="preserve"> Amortisation of deferred income-government grant</t>
  </si>
  <si>
    <t xml:space="preserve"> Allowance for doubtful debts no longer required </t>
  </si>
  <si>
    <t xml:space="preserve"> Interest income</t>
  </si>
  <si>
    <t xml:space="preserve"> Unrealised gain on foreign exchange</t>
  </si>
  <si>
    <t xml:space="preserve"> Inventories</t>
  </si>
  <si>
    <t xml:space="preserve"> Receivables</t>
  </si>
  <si>
    <t xml:space="preserve"> Payables</t>
  </si>
  <si>
    <t xml:space="preserve"> Bill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</si>
  <si>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</si>
  <si>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</si>
  <si>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</si>
  <si>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</si>
  <si>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 xml:space="preserve"> Proceed from issuance of shares</t>
  </si>
  <si>
    <t xml:space="preserve"> Repayment of hire purchase creditors</t>
  </si>
  <si>
    <t>Repayment of term loan</t>
  </si>
  <si>
    <t>Fixed deposits with licensed bank</t>
  </si>
  <si>
    <t xml:space="preserve">("Bursa Securities") and in conjunction with the admission of the of the Company to the Second Board of Bursa </t>
  </si>
  <si>
    <t xml:space="preserve">(i) The above should be read in conjunction with the audited proforma consolidated financial statements and the </t>
  </si>
  <si>
    <t>2008 announced by the Company in compliance with the Listing Requirements of Bursa Malaysia Securities Berhad</t>
  </si>
  <si>
    <t>financial reports.</t>
  </si>
  <si>
    <t>disclosed in the Prospectus dated 31January 2008 and the accomplying explanatory notes attached to the interim</t>
  </si>
  <si>
    <t>consolidated financial statements and the accountants' report for the financial period ended 31 October 2007 as</t>
  </si>
  <si>
    <t>Trade Payables</t>
  </si>
  <si>
    <t>Trade Receivables</t>
  </si>
  <si>
    <t>Other Receivables</t>
  </si>
  <si>
    <t>audited proforma consolidated financial statements and the accountants' report for the financial period ended</t>
  </si>
  <si>
    <t>31 October 2007 as disclosed in the Prospectus dated 31 January 2008 and the accomplying explanatory notes</t>
  </si>
  <si>
    <t>attached to the interim financial reports.</t>
  </si>
  <si>
    <t>Revaluation Reserves</t>
  </si>
  <si>
    <t>Decrease/(Increase) in deposit pledged to bank</t>
  </si>
  <si>
    <t xml:space="preserve">Issued pursuant to acquisition of </t>
  </si>
  <si>
    <t xml:space="preserve">   subsidiary company</t>
  </si>
  <si>
    <t>Issued pursuant to the Rights</t>
  </si>
  <si>
    <t xml:space="preserve">   Issue</t>
  </si>
  <si>
    <t>Profit after tax for the period</t>
  </si>
  <si>
    <t>Total Shareholder's Fund and Liabilities</t>
  </si>
  <si>
    <t>Finance Creditors</t>
  </si>
  <si>
    <t>UNAUDITED CONDENSED CONSOLIDATED INCOME STATEMENT</t>
  </si>
  <si>
    <t>-</t>
  </si>
  <si>
    <t>Notes:</t>
  </si>
  <si>
    <t xml:space="preserve">  SCGM BHD - GROUP</t>
  </si>
  <si>
    <t>PROFIT FROM OPERATIONS</t>
  </si>
  <si>
    <t xml:space="preserve">CURRENT </t>
  </si>
  <si>
    <t>YEAR</t>
  </si>
  <si>
    <t xml:space="preserve">PRECEEDING </t>
  </si>
  <si>
    <t>PROFIT AFTER TAX</t>
  </si>
  <si>
    <t>PROFIT BEFORE TAX</t>
  </si>
  <si>
    <t>NET PROFIT FOR THE PERIOD</t>
  </si>
  <si>
    <t>Earnings Per Share ("EPS")</t>
  </si>
  <si>
    <t>Securities. As this is the first quarterly report, there are no comparative figures for the preceding</t>
  </si>
  <si>
    <t>year's corresponding quarter and corresponding period.</t>
  </si>
  <si>
    <t>Shareholder's Fund</t>
  </si>
  <si>
    <t>The above unaudited condensed consolidated balance sheets should be read in conjunction with the audited proforma</t>
  </si>
  <si>
    <t xml:space="preserve">UNAUDITED CONDENSED CONSOLIDATED BALANCE SHEETS </t>
  </si>
  <si>
    <t>Current Year</t>
  </si>
  <si>
    <t>Preceeding Year</t>
  </si>
  <si>
    <t xml:space="preserve">UNAUDITED CONDENSED CONSOLIDATED CASH FLOW STATEMENTS </t>
  </si>
  <si>
    <t>Profit  Before Taxation</t>
  </si>
  <si>
    <t>UNAUDITED CONDENSED CONSOLIDATED STATEMENTS OF CHANGES IN EQUITY</t>
  </si>
  <si>
    <t>The above unaudited condensed consolidated statement of changes in equity should be read in conjunction with the</t>
  </si>
  <si>
    <t xml:space="preserve">The above unaudited Condensed Consolidated Cash Flow Statement should be read in conjunction with  </t>
  </si>
  <si>
    <t xml:space="preserve">the audited proforma consolidated financial statements and the accountants' report for the </t>
  </si>
  <si>
    <t xml:space="preserve">financial period ended 31 October 2007 as disclosed in the Prospectus dated 31 January 2008 </t>
  </si>
  <si>
    <t>and the accomplying explanatory notes attached to the interim financial reports.</t>
  </si>
  <si>
    <t>Balance as at 29 June 2007</t>
  </si>
  <si>
    <t>Other Payables</t>
  </si>
  <si>
    <t>FOR THE FINANCIAL PERIOD ENDED 30TH APRIL 2008</t>
  </si>
  <si>
    <t>30TH APR</t>
  </si>
  <si>
    <t>(ii) This is the first Interim Financial Statements on the consolidated results for the financial period ended 30 April</t>
  </si>
  <si>
    <t>AS AT 30TH APRIL 2008</t>
  </si>
  <si>
    <t>30th April 2008</t>
  </si>
  <si>
    <t>30th April</t>
  </si>
  <si>
    <t>(At 30 April 2008)</t>
  </si>
  <si>
    <t>Fair value adjustment for investment properties</t>
  </si>
  <si>
    <t>Amortisation of prepaid land lease payments</t>
  </si>
  <si>
    <t>Loss on disposal of PPE</t>
  </si>
  <si>
    <t xml:space="preserve"> Interco</t>
  </si>
  <si>
    <t>Issued to the Public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</si>
</sst>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00_);_(* \(#,##0.00000\);_(* &quot;-&quot;_);_(@_)"/>
    <numFmt numFmtId="171" formatCode="_(* #,##0.0_);_(* \(#,##0.0\);_(* &quot;-&quot;_);_(@_)"/>
    <numFmt numFmtId="172" formatCode="_(* #,##0.00_);_(* \(#,##0.00\);_(* &quot;-&quot;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9]dddd\,\ dd\ mmmm\,\ yyyy"/>
    <numFmt numFmtId="180" formatCode="m/d/yyyy;@"/>
    <numFmt numFmtId="181" formatCode="dd/mm/yyyy;@"/>
    <numFmt numFmtId="182" formatCode="[$-409]d/m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9">
    <font>
      <sz val="9"/>
      <name val="Century Gothic"/>
      <family val="0"/>
    </font>
    <font>
      <b/>
      <sz val="9"/>
      <name val="Century Gothic"/>
      <family val="2"/>
    </font>
    <font>
      <sz val="12"/>
      <name val="Arial MT"/>
      <family val="0"/>
    </font>
    <font>
      <b/>
      <u val="single"/>
      <sz val="9"/>
      <name val="Century Gothic"/>
      <family val="2"/>
    </font>
    <font>
      <sz val="8"/>
      <name val="Century Gothic"/>
      <family val="0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0"/>
    </font>
    <font>
      <u val="single"/>
      <sz val="9"/>
      <color indexed="36"/>
      <name val="Century Gothic"/>
      <family val="0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0" fontId="3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7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1" fontId="1" fillId="0" borderId="19" xfId="0" applyNumberFormat="1" applyFont="1" applyBorder="1" applyAlignment="1">
      <alignment/>
    </xf>
    <xf numFmtId="41" fontId="1" fillId="0" borderId="20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2" xfId="0" applyNumberFormat="1" applyFont="1" applyBorder="1" applyAlignment="1">
      <alignment horizontal="right"/>
    </xf>
    <xf numFmtId="41" fontId="1" fillId="0" borderId="23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center"/>
    </xf>
    <xf numFmtId="41" fontId="0" fillId="0" borderId="22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9" xfId="0" applyNumberFormat="1" applyFont="1" applyBorder="1" applyAlignment="1">
      <alignment horizontal="right"/>
    </xf>
    <xf numFmtId="38" fontId="0" fillId="0" borderId="24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16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 horizontal="right"/>
    </xf>
    <xf numFmtId="38" fontId="0" fillId="0" borderId="11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15" xfId="0" applyNumberFormat="1" applyFont="1" applyFill="1" applyBorder="1" applyAlignment="1">
      <alignment horizontal="right"/>
    </xf>
    <xf numFmtId="38" fontId="0" fillId="0" borderId="17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38" fontId="1" fillId="0" borderId="11" xfId="0" applyNumberFormat="1" applyFont="1" applyFill="1" applyBorder="1" applyAlignment="1">
      <alignment horizontal="right"/>
    </xf>
    <xf numFmtId="38" fontId="1" fillId="0" borderId="16" xfId="0" applyNumberFormat="1" applyFont="1" applyFill="1" applyBorder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17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16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 horizontal="right"/>
    </xf>
    <xf numFmtId="40" fontId="0" fillId="0" borderId="19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zoomScalePageLayoutView="0" workbookViewId="0" topLeftCell="A15">
      <selection activeCell="F43" sqref="F43"/>
    </sheetView>
  </sheetViews>
  <sheetFormatPr defaultColWidth="9.140625" defaultRowHeight="14.25"/>
  <cols>
    <col min="1" max="1" width="35.7109375" style="0" customWidth="1"/>
    <col min="2" max="2" width="11.421875" style="0" bestFit="1" customWidth="1"/>
    <col min="3" max="3" width="2.7109375" style="0" customWidth="1"/>
    <col min="4" max="4" width="14.8515625" style="63" bestFit="1" customWidth="1"/>
    <col min="5" max="5" width="2.7109375" style="63" customWidth="1"/>
    <col min="6" max="6" width="13.140625" style="63" bestFit="1" customWidth="1"/>
    <col min="7" max="7" width="2.7109375" style="63" customWidth="1"/>
    <col min="8" max="8" width="15.140625" style="63" customWidth="1"/>
    <col min="9" max="9" width="3.00390625" style="0" customWidth="1"/>
  </cols>
  <sheetData>
    <row r="1" ht="14.25">
      <c r="A1" s="59" t="s">
        <v>114</v>
      </c>
    </row>
    <row r="2" spans="1:8" ht="14.25">
      <c r="A2" s="1" t="s">
        <v>111</v>
      </c>
      <c r="B2" s="2"/>
      <c r="C2" s="2"/>
      <c r="D2" s="65"/>
      <c r="E2" s="65"/>
      <c r="F2" s="65"/>
      <c r="G2" s="65"/>
      <c r="H2" s="65"/>
    </row>
    <row r="3" spans="1:8" ht="14.25">
      <c r="A3" s="1" t="s">
        <v>140</v>
      </c>
      <c r="B3" s="2"/>
      <c r="C3" s="2"/>
      <c r="D3" s="65"/>
      <c r="E3" s="65"/>
      <c r="F3" s="65"/>
      <c r="G3" s="65"/>
      <c r="H3" s="65"/>
    </row>
    <row r="4" spans="1:8" ht="14.25">
      <c r="A4" s="2"/>
      <c r="B4" s="2"/>
      <c r="C4" s="2"/>
      <c r="D4" s="65"/>
      <c r="E4" s="65"/>
      <c r="F4" s="65"/>
      <c r="G4" s="65"/>
      <c r="H4" s="65"/>
    </row>
    <row r="5" spans="1:8" ht="14.25">
      <c r="A5" s="2"/>
      <c r="B5" s="4">
        <v>2008</v>
      </c>
      <c r="C5" s="4"/>
      <c r="D5" s="66">
        <v>2007</v>
      </c>
      <c r="E5" s="66"/>
      <c r="F5" s="66">
        <v>2008</v>
      </c>
      <c r="G5" s="66"/>
      <c r="H5" s="66">
        <v>2007</v>
      </c>
    </row>
    <row r="6" spans="1:8" ht="14.25">
      <c r="A6" s="2"/>
      <c r="B6" s="5" t="s">
        <v>0</v>
      </c>
      <c r="C6" s="5"/>
      <c r="D6" s="67" t="s">
        <v>1</v>
      </c>
      <c r="E6" s="67"/>
      <c r="F6" s="67" t="s">
        <v>116</v>
      </c>
      <c r="G6" s="67"/>
      <c r="H6" s="67" t="s">
        <v>118</v>
      </c>
    </row>
    <row r="7" spans="1:8" ht="14.25">
      <c r="A7" s="2"/>
      <c r="B7" s="5" t="s">
        <v>2</v>
      </c>
      <c r="C7" s="5"/>
      <c r="D7" s="67" t="s">
        <v>2</v>
      </c>
      <c r="E7" s="67"/>
      <c r="F7" s="67" t="s">
        <v>117</v>
      </c>
      <c r="G7" s="67"/>
      <c r="H7" s="67" t="s">
        <v>117</v>
      </c>
    </row>
    <row r="8" spans="1:8" ht="14.25">
      <c r="A8" s="2"/>
      <c r="B8" s="5" t="s">
        <v>141</v>
      </c>
      <c r="C8" s="5"/>
      <c r="D8" s="67" t="str">
        <f>B8</f>
        <v>30TH APR</v>
      </c>
      <c r="E8" s="67"/>
      <c r="F8" s="67" t="s">
        <v>3</v>
      </c>
      <c r="G8" s="67"/>
      <c r="H8" s="67" t="s">
        <v>3</v>
      </c>
    </row>
    <row r="9" spans="1:8" ht="14.25">
      <c r="A9" s="2"/>
      <c r="B9" s="5" t="s">
        <v>11</v>
      </c>
      <c r="C9" s="5"/>
      <c r="D9" s="67" t="s">
        <v>11</v>
      </c>
      <c r="E9" s="67"/>
      <c r="F9" s="67" t="s">
        <v>11</v>
      </c>
      <c r="G9" s="67"/>
      <c r="H9" s="67" t="s">
        <v>11</v>
      </c>
    </row>
    <row r="10" spans="1:8" ht="14.25">
      <c r="A10" s="2"/>
      <c r="B10" s="5" t="s">
        <v>43</v>
      </c>
      <c r="C10" s="64"/>
      <c r="D10" s="67" t="s">
        <v>51</v>
      </c>
      <c r="E10" s="68"/>
      <c r="F10" s="67" t="s">
        <v>43</v>
      </c>
      <c r="G10" s="68"/>
      <c r="H10" s="67" t="s">
        <v>51</v>
      </c>
    </row>
    <row r="11" spans="1:8" ht="14.25">
      <c r="A11" s="2"/>
      <c r="B11" s="2"/>
      <c r="C11" s="2"/>
      <c r="D11" s="65"/>
      <c r="E11" s="65"/>
      <c r="F11" s="65"/>
      <c r="G11" s="65"/>
      <c r="H11" s="65"/>
    </row>
    <row r="12" spans="1:8" ht="14.25">
      <c r="A12" s="2" t="s">
        <v>4</v>
      </c>
      <c r="B12" s="69">
        <v>14721</v>
      </c>
      <c r="C12" s="7"/>
      <c r="D12" s="85" t="s">
        <v>63</v>
      </c>
      <c r="E12" s="69"/>
      <c r="F12" s="69">
        <v>23668</v>
      </c>
      <c r="G12" s="69"/>
      <c r="H12" s="85" t="s">
        <v>63</v>
      </c>
    </row>
    <row r="13" spans="1:8" ht="14.25">
      <c r="A13" s="2"/>
      <c r="B13" s="69"/>
      <c r="C13" s="7"/>
      <c r="D13" s="85"/>
      <c r="E13" s="69"/>
      <c r="F13" s="69"/>
      <c r="G13" s="69"/>
      <c r="H13" s="69"/>
    </row>
    <row r="14" spans="1:8" ht="14.25">
      <c r="A14" s="2" t="s">
        <v>5</v>
      </c>
      <c r="B14" s="69">
        <v>-12457</v>
      </c>
      <c r="C14" s="7"/>
      <c r="D14" s="85" t="s">
        <v>63</v>
      </c>
      <c r="E14" s="69"/>
      <c r="F14" s="69">
        <v>-20171</v>
      </c>
      <c r="G14" s="69"/>
      <c r="H14" s="85" t="s">
        <v>63</v>
      </c>
    </row>
    <row r="15" spans="1:8" ht="14.25">
      <c r="A15" s="2"/>
      <c r="B15" s="69"/>
      <c r="C15" s="7"/>
      <c r="D15" s="85"/>
      <c r="E15" s="69"/>
      <c r="F15" s="69"/>
      <c r="G15" s="69"/>
      <c r="H15" s="69"/>
    </row>
    <row r="16" spans="1:8" ht="14.25">
      <c r="A16" s="2" t="s">
        <v>6</v>
      </c>
      <c r="B16" s="69">
        <v>202</v>
      </c>
      <c r="C16" s="7"/>
      <c r="D16" s="85" t="s">
        <v>63</v>
      </c>
      <c r="E16" s="69"/>
      <c r="F16" s="69">
        <v>210</v>
      </c>
      <c r="G16" s="69"/>
      <c r="H16" s="85" t="s">
        <v>63</v>
      </c>
    </row>
    <row r="17" spans="1:8" ht="14.25">
      <c r="A17" s="2"/>
      <c r="B17" s="70"/>
      <c r="C17" s="9"/>
      <c r="D17" s="70"/>
      <c r="E17" s="71"/>
      <c r="F17" s="70"/>
      <c r="G17" s="71"/>
      <c r="H17" s="70"/>
    </row>
    <row r="18" spans="1:8" ht="14.25">
      <c r="A18" s="2"/>
      <c r="B18" s="7"/>
      <c r="C18" s="9"/>
      <c r="D18" s="69"/>
      <c r="E18" s="71"/>
      <c r="F18" s="69"/>
      <c r="G18" s="71"/>
      <c r="H18" s="69"/>
    </row>
    <row r="19" spans="1:8" ht="14.25">
      <c r="A19" s="2" t="s">
        <v>115</v>
      </c>
      <c r="B19" s="7">
        <f>SUM(B12:B16)</f>
        <v>2466</v>
      </c>
      <c r="C19" s="9"/>
      <c r="D19" s="69">
        <f>SUM(D12:D16)</f>
        <v>0</v>
      </c>
      <c r="E19" s="71"/>
      <c r="F19" s="69">
        <f>SUM(F12:F16)</f>
        <v>3707</v>
      </c>
      <c r="G19" s="71"/>
      <c r="H19" s="69">
        <f>SUM(H12:H16)</f>
        <v>0</v>
      </c>
    </row>
    <row r="20" spans="1:8" ht="14.25">
      <c r="A20" s="2"/>
      <c r="B20" s="7"/>
      <c r="C20" s="9"/>
      <c r="D20" s="69"/>
      <c r="E20" s="71"/>
      <c r="F20" s="69"/>
      <c r="G20" s="71"/>
      <c r="H20" s="69"/>
    </row>
    <row r="21" spans="1:8" ht="14.25">
      <c r="A21" s="2" t="s">
        <v>7</v>
      </c>
      <c r="B21" s="69">
        <v>-164</v>
      </c>
      <c r="C21" s="69"/>
      <c r="D21" s="85" t="s">
        <v>63</v>
      </c>
      <c r="E21" s="69"/>
      <c r="F21" s="69">
        <v>-231</v>
      </c>
      <c r="G21" s="71"/>
      <c r="H21" s="85" t="s">
        <v>63</v>
      </c>
    </row>
    <row r="22" spans="1:8" ht="14.25">
      <c r="A22" s="2"/>
      <c r="B22" s="69"/>
      <c r="C22" s="69"/>
      <c r="D22" s="69"/>
      <c r="E22" s="69"/>
      <c r="F22" s="69"/>
      <c r="G22" s="71"/>
      <c r="H22" s="69"/>
    </row>
    <row r="23" spans="1:8" ht="14.25">
      <c r="A23" s="2" t="s">
        <v>8</v>
      </c>
      <c r="B23" s="85" t="s">
        <v>112</v>
      </c>
      <c r="C23" s="69"/>
      <c r="D23" s="85" t="s">
        <v>63</v>
      </c>
      <c r="E23" s="69"/>
      <c r="F23" s="85" t="s">
        <v>112</v>
      </c>
      <c r="G23" s="71"/>
      <c r="H23" s="85" t="s">
        <v>63</v>
      </c>
    </row>
    <row r="24" spans="1:8" ht="14.25">
      <c r="A24" s="2"/>
      <c r="B24" s="8"/>
      <c r="C24" s="9"/>
      <c r="D24" s="70"/>
      <c r="E24" s="71"/>
      <c r="F24" s="70"/>
      <c r="G24" s="71"/>
      <c r="H24" s="70"/>
    </row>
    <row r="25" spans="1:8" ht="14.25">
      <c r="A25" s="2"/>
      <c r="B25" s="7"/>
      <c r="C25" s="9"/>
      <c r="D25" s="69"/>
      <c r="E25" s="71"/>
      <c r="F25" s="69"/>
      <c r="G25" s="71"/>
      <c r="H25" s="69"/>
    </row>
    <row r="26" spans="1:8" ht="14.25">
      <c r="A26" s="2" t="s">
        <v>120</v>
      </c>
      <c r="B26" s="7">
        <f>SUM(B19:B23)</f>
        <v>2302</v>
      </c>
      <c r="C26" s="9"/>
      <c r="D26" s="85">
        <f>SUM(D19:D25)</f>
        <v>0</v>
      </c>
      <c r="E26" s="71"/>
      <c r="F26" s="69">
        <f>SUM(F19:F23)</f>
        <v>3476</v>
      </c>
      <c r="G26" s="71"/>
      <c r="H26" s="85">
        <f>SUM(H19:H25)</f>
        <v>0</v>
      </c>
    </row>
    <row r="27" spans="1:8" ht="14.25">
      <c r="A27" s="2"/>
      <c r="B27" s="7"/>
      <c r="C27" s="9"/>
      <c r="D27" s="69"/>
      <c r="E27" s="71"/>
      <c r="F27" s="69"/>
      <c r="G27" s="71"/>
      <c r="H27" s="69"/>
    </row>
    <row r="28" spans="1:8" ht="14.25">
      <c r="A28" s="2" t="s">
        <v>9</v>
      </c>
      <c r="B28" s="7">
        <v>-423</v>
      </c>
      <c r="C28" s="7"/>
      <c r="D28" s="85" t="s">
        <v>63</v>
      </c>
      <c r="E28" s="69"/>
      <c r="F28" s="7">
        <v>-598</v>
      </c>
      <c r="G28" s="69"/>
      <c r="H28" s="85" t="s">
        <v>63</v>
      </c>
    </row>
    <row r="29" spans="1:8" ht="14.25">
      <c r="A29" s="2"/>
      <c r="B29" s="8"/>
      <c r="C29" s="9"/>
      <c r="D29" s="70"/>
      <c r="E29" s="71"/>
      <c r="F29" s="70"/>
      <c r="G29" s="71"/>
      <c r="H29" s="70"/>
    </row>
    <row r="30" spans="1:8" ht="14.25">
      <c r="A30" s="2"/>
      <c r="B30" s="7"/>
      <c r="C30" s="9"/>
      <c r="D30" s="69"/>
      <c r="E30" s="71"/>
      <c r="F30" s="69"/>
      <c r="G30" s="71"/>
      <c r="H30" s="69"/>
    </row>
    <row r="31" spans="1:8" ht="14.25">
      <c r="A31" s="2" t="s">
        <v>119</v>
      </c>
      <c r="B31" s="7">
        <f>SUM(B26:B29)</f>
        <v>1879</v>
      </c>
      <c r="C31" s="9"/>
      <c r="D31" s="85">
        <f>SUM(D26:D30)</f>
        <v>0</v>
      </c>
      <c r="E31" s="71"/>
      <c r="F31" s="69">
        <f>SUM(F26:F28)</f>
        <v>2878</v>
      </c>
      <c r="G31" s="71"/>
      <c r="H31" s="69">
        <f>SUM(H26:H30)</f>
        <v>0</v>
      </c>
    </row>
    <row r="32" spans="1:8" ht="14.25">
      <c r="A32" s="2"/>
      <c r="B32" s="7"/>
      <c r="C32" s="9"/>
      <c r="D32" s="85"/>
      <c r="E32" s="71"/>
      <c r="F32" s="69"/>
      <c r="G32" s="71"/>
      <c r="H32" s="69"/>
    </row>
    <row r="33" spans="1:8" ht="14.25">
      <c r="A33" s="2" t="s">
        <v>10</v>
      </c>
      <c r="B33" s="69">
        <v>0</v>
      </c>
      <c r="C33" s="69"/>
      <c r="D33" s="85" t="s">
        <v>63</v>
      </c>
      <c r="E33" s="69"/>
      <c r="F33" s="69">
        <v>0</v>
      </c>
      <c r="G33" s="69"/>
      <c r="H33" s="85" t="s">
        <v>63</v>
      </c>
    </row>
    <row r="34" spans="1:8" ht="14.25">
      <c r="A34" s="2"/>
      <c r="B34" s="69"/>
      <c r="C34" s="69"/>
      <c r="D34" s="69"/>
      <c r="E34" s="69"/>
      <c r="F34" s="69"/>
      <c r="G34" s="69"/>
      <c r="H34" s="69"/>
    </row>
    <row r="35" spans="1:8" ht="14.25">
      <c r="A35" s="2" t="s">
        <v>48</v>
      </c>
      <c r="B35" s="69">
        <v>0</v>
      </c>
      <c r="C35" s="69"/>
      <c r="D35" s="69">
        <v>0</v>
      </c>
      <c r="E35" s="69"/>
      <c r="F35" s="69">
        <v>0</v>
      </c>
      <c r="G35" s="69"/>
      <c r="H35" s="69">
        <v>0</v>
      </c>
    </row>
    <row r="36" spans="1:8" ht="14.25">
      <c r="A36" s="2"/>
      <c r="B36" s="8"/>
      <c r="C36" s="9"/>
      <c r="D36" s="85"/>
      <c r="E36" s="71"/>
      <c r="F36" s="70"/>
      <c r="G36" s="71"/>
      <c r="H36" s="70"/>
    </row>
    <row r="37" spans="1:8" ht="14.25">
      <c r="A37" s="2"/>
      <c r="B37" s="7"/>
      <c r="C37" s="9"/>
      <c r="D37" s="72"/>
      <c r="E37" s="71"/>
      <c r="F37" s="69"/>
      <c r="G37" s="71"/>
      <c r="H37" s="69"/>
    </row>
    <row r="38" spans="1:8" ht="15" thickBot="1">
      <c r="A38" s="2" t="s">
        <v>121</v>
      </c>
      <c r="B38" s="10">
        <f>SUM(B31:B36)</f>
        <v>1879</v>
      </c>
      <c r="C38" s="9"/>
      <c r="D38" s="10">
        <f>SUM(D31:D36)</f>
        <v>0</v>
      </c>
      <c r="E38" s="71"/>
      <c r="F38" s="73">
        <f>SUM(F31:F36)</f>
        <v>2878</v>
      </c>
      <c r="G38" s="71"/>
      <c r="H38" s="10">
        <f>SUM(H31:H36)</f>
        <v>0</v>
      </c>
    </row>
    <row r="39" spans="1:8" ht="15" thickTop="1">
      <c r="A39" s="2"/>
      <c r="B39" s="9"/>
      <c r="C39" s="9"/>
      <c r="D39" s="71"/>
      <c r="E39" s="71"/>
      <c r="F39" s="71"/>
      <c r="G39" s="71"/>
      <c r="H39" s="71"/>
    </row>
    <row r="40" spans="1:8" ht="14.25">
      <c r="A40" s="2"/>
      <c r="B40" s="9"/>
      <c r="C40" s="9"/>
      <c r="D40" s="71"/>
      <c r="E40" s="71"/>
      <c r="F40" s="71"/>
      <c r="G40" s="71"/>
      <c r="H40" s="71"/>
    </row>
    <row r="41" spans="1:8" ht="14.25">
      <c r="A41" s="1" t="s">
        <v>122</v>
      </c>
      <c r="B41" s="7"/>
      <c r="C41" s="7"/>
      <c r="D41" s="69"/>
      <c r="E41" s="69"/>
      <c r="F41" s="69"/>
      <c r="G41" s="69"/>
      <c r="H41" s="69"/>
    </row>
    <row r="42" spans="1:8" ht="14.25">
      <c r="A42" s="2" t="s">
        <v>49</v>
      </c>
      <c r="B42" s="11">
        <f>+(B38/26762)*100</f>
        <v>7.021149390927435</v>
      </c>
      <c r="C42" s="94"/>
      <c r="D42" s="99" t="s">
        <v>112</v>
      </c>
      <c r="E42" s="74"/>
      <c r="F42" s="74">
        <f>+(F38/26762)*100</f>
        <v>10.754054256034676</v>
      </c>
      <c r="G42" s="74"/>
      <c r="H42" s="100" t="s">
        <v>112</v>
      </c>
    </row>
    <row r="43" spans="1:8" ht="14.25">
      <c r="A43" s="2" t="s">
        <v>50</v>
      </c>
      <c r="B43" s="12" t="s">
        <v>63</v>
      </c>
      <c r="C43" s="13"/>
      <c r="D43" s="75" t="s">
        <v>63</v>
      </c>
      <c r="E43" s="75"/>
      <c r="F43" s="75" t="s">
        <v>63</v>
      </c>
      <c r="G43" s="75"/>
      <c r="H43" s="95" t="s">
        <v>63</v>
      </c>
    </row>
    <row r="44" spans="1:8" ht="14.25">
      <c r="A44" s="2"/>
      <c r="B44" s="18"/>
      <c r="C44" s="18"/>
      <c r="D44" s="80"/>
      <c r="E44" s="80"/>
      <c r="F44" s="80"/>
      <c r="G44" s="80"/>
      <c r="H44" s="80"/>
    </row>
    <row r="45" spans="1:3" ht="14.25">
      <c r="A45" s="98" t="s">
        <v>113</v>
      </c>
      <c r="B45" s="63"/>
      <c r="C45" s="63"/>
    </row>
    <row r="46" spans="1:3" ht="14.25">
      <c r="A46" s="98"/>
      <c r="B46" s="63"/>
      <c r="C46" s="63"/>
    </row>
    <row r="47" spans="1:3" ht="14.25">
      <c r="A47" s="97" t="s">
        <v>91</v>
      </c>
      <c r="B47" s="63"/>
      <c r="C47" s="63"/>
    </row>
    <row r="48" spans="1:3" ht="14.25">
      <c r="A48" s="96" t="s">
        <v>61</v>
      </c>
      <c r="B48" s="63"/>
      <c r="C48" s="63"/>
    </row>
    <row r="49" spans="1:3" ht="14.25">
      <c r="A49" s="96" t="s">
        <v>62</v>
      </c>
      <c r="B49" s="63"/>
      <c r="C49" s="63"/>
    </row>
    <row r="50" spans="1:3" ht="14.25">
      <c r="A50" s="96"/>
      <c r="B50" s="63"/>
      <c r="C50" s="63"/>
    </row>
    <row r="51" spans="1:3" ht="14.25">
      <c r="A51" s="96" t="s">
        <v>142</v>
      </c>
      <c r="B51" s="63"/>
      <c r="C51" s="63"/>
    </row>
    <row r="52" spans="1:3" ht="14.25">
      <c r="A52" s="96" t="s">
        <v>92</v>
      </c>
      <c r="B52" s="63"/>
      <c r="C52" s="63"/>
    </row>
    <row r="53" spans="1:3" ht="14.25">
      <c r="A53" s="97" t="s">
        <v>90</v>
      </c>
      <c r="B53" s="63"/>
      <c r="C53" s="63"/>
    </row>
    <row r="54" spans="1:3" ht="14.25">
      <c r="A54" s="96" t="s">
        <v>123</v>
      </c>
      <c r="B54" s="63"/>
      <c r="C54" s="63"/>
    </row>
    <row r="55" spans="1:3" ht="14.25">
      <c r="A55" s="96" t="s">
        <v>124</v>
      </c>
      <c r="B55" s="63"/>
      <c r="C55" s="63"/>
    </row>
    <row r="56" spans="2:3" ht="14.25">
      <c r="B56" s="63"/>
      <c r="C56" s="63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zoomScalePageLayoutView="0" workbookViewId="0" topLeftCell="A17">
      <selection activeCell="B47" sqref="B47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3" customWidth="1"/>
    <col min="5" max="5" width="15.7109375" style="0" customWidth="1"/>
  </cols>
  <sheetData>
    <row r="1" ht="14.25">
      <c r="A1" s="59" t="s">
        <v>114</v>
      </c>
    </row>
    <row r="2" spans="1:4" ht="14.25">
      <c r="A2" s="1" t="s">
        <v>127</v>
      </c>
      <c r="B2" s="6"/>
      <c r="C2" s="6"/>
      <c r="D2" s="76"/>
    </row>
    <row r="3" spans="1:4" ht="14.25">
      <c r="A3" s="1" t="s">
        <v>143</v>
      </c>
      <c r="B3" s="6"/>
      <c r="C3" s="6"/>
      <c r="D3" s="76"/>
    </row>
    <row r="4" spans="1:4" ht="14.25">
      <c r="A4" s="2"/>
      <c r="B4" s="5" t="s">
        <v>12</v>
      </c>
      <c r="C4" s="5"/>
      <c r="D4" s="67" t="s">
        <v>12</v>
      </c>
    </row>
    <row r="5" spans="1:4" ht="14.25">
      <c r="A5" s="2"/>
      <c r="B5" s="5" t="s">
        <v>144</v>
      </c>
      <c r="C5" s="5"/>
      <c r="D5" s="67" t="s">
        <v>59</v>
      </c>
    </row>
    <row r="6" spans="1:4" ht="14.25">
      <c r="A6" s="2"/>
      <c r="B6" s="15" t="s">
        <v>44</v>
      </c>
      <c r="C6" s="5"/>
      <c r="D6" s="78" t="s">
        <v>46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53</v>
      </c>
      <c r="B8" s="6"/>
      <c r="C8" s="6"/>
      <c r="D8" s="76"/>
    </row>
    <row r="9" spans="1:4" ht="14.25">
      <c r="A9" s="2" t="s">
        <v>13</v>
      </c>
      <c r="B9" s="17">
        <v>22750</v>
      </c>
      <c r="C9" s="17"/>
      <c r="D9" s="85" t="s">
        <v>63</v>
      </c>
    </row>
    <row r="10" spans="1:4" ht="14.25">
      <c r="A10" s="2" t="s">
        <v>64</v>
      </c>
      <c r="B10" s="17">
        <f>530</f>
        <v>530</v>
      </c>
      <c r="C10" s="17"/>
      <c r="D10" s="85" t="s">
        <v>63</v>
      </c>
    </row>
    <row r="11" spans="1:5" ht="14.25">
      <c r="A11" s="2" t="s">
        <v>65</v>
      </c>
      <c r="B11" s="13">
        <v>184</v>
      </c>
      <c r="C11" s="18"/>
      <c r="D11" s="75" t="s">
        <v>63</v>
      </c>
      <c r="E11" s="84"/>
    </row>
    <row r="12" spans="1:4" ht="14.25">
      <c r="A12" s="2"/>
      <c r="B12" s="17">
        <f>SUM(B9:B11)</f>
        <v>23464</v>
      </c>
      <c r="C12" s="17"/>
      <c r="D12" s="85" t="s">
        <v>112</v>
      </c>
    </row>
    <row r="13" spans="1:4" ht="14.25">
      <c r="A13" s="1" t="s">
        <v>54</v>
      </c>
      <c r="B13" s="17"/>
      <c r="C13" s="17"/>
      <c r="D13" s="85"/>
    </row>
    <row r="14" spans="1:4" ht="14.25">
      <c r="A14" s="2" t="s">
        <v>14</v>
      </c>
      <c r="B14" s="17">
        <v>11932</v>
      </c>
      <c r="C14" s="17"/>
      <c r="D14" s="85" t="s">
        <v>63</v>
      </c>
    </row>
    <row r="15" spans="1:4" ht="14.25">
      <c r="A15" s="2" t="s">
        <v>97</v>
      </c>
      <c r="B15" s="17">
        <v>13902</v>
      </c>
      <c r="C15" s="17"/>
      <c r="D15" s="85" t="s">
        <v>63</v>
      </c>
    </row>
    <row r="16" spans="1:4" ht="14.25">
      <c r="A16" s="2" t="s">
        <v>98</v>
      </c>
      <c r="B16" s="17">
        <v>10930</v>
      </c>
      <c r="C16" s="17"/>
      <c r="D16" s="85" t="s">
        <v>63</v>
      </c>
    </row>
    <row r="17" spans="1:4" ht="14.25">
      <c r="A17" s="2" t="s">
        <v>67</v>
      </c>
      <c r="B17" s="17">
        <v>216</v>
      </c>
      <c r="C17" s="17"/>
      <c r="D17" s="85" t="s">
        <v>63</v>
      </c>
    </row>
    <row r="18" spans="1:4" ht="14.25">
      <c r="A18" s="2" t="s">
        <v>66</v>
      </c>
      <c r="B18" s="17">
        <v>2695</v>
      </c>
      <c r="C18" s="17"/>
      <c r="D18" s="85" t="s">
        <v>63</v>
      </c>
    </row>
    <row r="19" spans="1:4" ht="14.25">
      <c r="A19" s="2" t="s">
        <v>31</v>
      </c>
      <c r="B19" s="17">
        <v>3834</v>
      </c>
      <c r="C19" s="17"/>
      <c r="D19" s="75" t="s">
        <v>63</v>
      </c>
    </row>
    <row r="20" spans="1:4" ht="14.25">
      <c r="A20" s="2"/>
      <c r="B20" s="19">
        <f>SUM(B14:B19)</f>
        <v>43509</v>
      </c>
      <c r="C20" s="17"/>
      <c r="D20" s="81" t="s">
        <v>112</v>
      </c>
    </row>
    <row r="21" spans="1:4" ht="14.25">
      <c r="A21" s="1" t="s">
        <v>57</v>
      </c>
      <c r="B21" s="17"/>
      <c r="C21" s="17"/>
      <c r="D21" s="85"/>
    </row>
    <row r="22" spans="1:4" ht="14.25">
      <c r="A22" s="2" t="s">
        <v>96</v>
      </c>
      <c r="B22" s="17">
        <v>2447</v>
      </c>
      <c r="C22" s="17"/>
      <c r="D22" s="85" t="s">
        <v>63</v>
      </c>
    </row>
    <row r="23" spans="1:4" ht="14.25">
      <c r="A23" s="2" t="s">
        <v>110</v>
      </c>
      <c r="B23" s="17">
        <v>1451</v>
      </c>
      <c r="C23" s="17"/>
      <c r="D23" s="85" t="s">
        <v>63</v>
      </c>
    </row>
    <row r="24" spans="1:4" ht="14.25">
      <c r="A24" s="2" t="s">
        <v>18</v>
      </c>
      <c r="B24" s="17">
        <v>3362</v>
      </c>
      <c r="C24" s="17"/>
      <c r="D24" s="85" t="s">
        <v>63</v>
      </c>
    </row>
    <row r="25" spans="1:4" ht="14.25">
      <c r="A25" s="2" t="s">
        <v>68</v>
      </c>
      <c r="B25" s="17">
        <v>43</v>
      </c>
      <c r="C25" s="17"/>
      <c r="D25" s="85" t="s">
        <v>63</v>
      </c>
    </row>
    <row r="26" spans="1:4" ht="14.25">
      <c r="A26" s="2" t="s">
        <v>139</v>
      </c>
      <c r="B26" s="17">
        <v>8378</v>
      </c>
      <c r="C26" s="17"/>
      <c r="D26" s="75" t="s">
        <v>63</v>
      </c>
    </row>
    <row r="27" spans="1:4" ht="14.25">
      <c r="A27" s="2"/>
      <c r="B27" s="19">
        <f>SUM(B22:B26)</f>
        <v>15681</v>
      </c>
      <c r="C27" s="17"/>
      <c r="D27" s="81" t="s">
        <v>112</v>
      </c>
    </row>
    <row r="28" spans="1:4" ht="14.25">
      <c r="A28" s="2"/>
      <c r="B28" s="17"/>
      <c r="C28" s="17"/>
      <c r="D28" s="85"/>
    </row>
    <row r="29" spans="1:4" ht="14.25">
      <c r="A29" s="1" t="s">
        <v>55</v>
      </c>
      <c r="B29" s="17">
        <f>B20-B27</f>
        <v>27828</v>
      </c>
      <c r="C29" s="17"/>
      <c r="D29" s="85" t="s">
        <v>112</v>
      </c>
    </row>
    <row r="30" spans="1:4" ht="14.25">
      <c r="A30" s="2"/>
      <c r="B30" s="17"/>
      <c r="C30" s="17"/>
      <c r="D30" s="85"/>
    </row>
    <row r="31" spans="1:4" ht="15" thickBot="1">
      <c r="A31" s="1" t="s">
        <v>15</v>
      </c>
      <c r="B31" s="20">
        <f>B12+B29</f>
        <v>51292</v>
      </c>
      <c r="C31" s="21"/>
      <c r="D31" s="86" t="s">
        <v>112</v>
      </c>
    </row>
    <row r="32" spans="1:4" ht="15" thickTop="1">
      <c r="A32" s="1" t="s">
        <v>52</v>
      </c>
      <c r="B32" s="17"/>
      <c r="C32" s="17"/>
      <c r="D32" s="85"/>
    </row>
    <row r="33" spans="1:4" ht="14.25">
      <c r="A33" s="2" t="s">
        <v>16</v>
      </c>
      <c r="B33" s="17">
        <v>40000</v>
      </c>
      <c r="C33" s="17"/>
      <c r="D33" s="85" t="s">
        <v>63</v>
      </c>
    </row>
    <row r="34" spans="1:4" ht="14.25">
      <c r="A34" s="2" t="s">
        <v>17</v>
      </c>
      <c r="B34" s="17">
        <v>3360</v>
      </c>
      <c r="C34" s="17"/>
      <c r="D34" s="85" t="s">
        <v>63</v>
      </c>
    </row>
    <row r="35" spans="1:4" ht="14.25">
      <c r="A35" s="2" t="s">
        <v>102</v>
      </c>
      <c r="B35" s="17">
        <v>231</v>
      </c>
      <c r="C35" s="17"/>
      <c r="D35" s="85" t="s">
        <v>63</v>
      </c>
    </row>
    <row r="36" spans="1:4" ht="14.25">
      <c r="A36" s="2" t="s">
        <v>45</v>
      </c>
      <c r="B36" s="17">
        <v>2878</v>
      </c>
      <c r="C36" s="18"/>
      <c r="D36" s="75" t="s">
        <v>63</v>
      </c>
    </row>
    <row r="37" spans="1:4" ht="14.25">
      <c r="A37" s="1" t="s">
        <v>125</v>
      </c>
      <c r="B37" s="22">
        <f>SUM(B33:B36)</f>
        <v>46469</v>
      </c>
      <c r="C37" s="23"/>
      <c r="D37" s="87" t="s">
        <v>112</v>
      </c>
    </row>
    <row r="38" spans="1:4" ht="14.25">
      <c r="A38" s="1"/>
      <c r="B38" s="23"/>
      <c r="C38" s="23"/>
      <c r="D38" s="88"/>
    </row>
    <row r="39" spans="1:4" ht="14.25">
      <c r="A39" s="1" t="s">
        <v>58</v>
      </c>
      <c r="B39" s="17"/>
      <c r="C39" s="17"/>
      <c r="D39" s="85"/>
    </row>
    <row r="40" spans="1:4" ht="14.25">
      <c r="A40" s="2" t="s">
        <v>68</v>
      </c>
      <c r="B40" s="17">
        <v>176</v>
      </c>
      <c r="C40" s="17"/>
      <c r="D40" s="85" t="s">
        <v>63</v>
      </c>
    </row>
    <row r="41" spans="1:4" ht="14.25">
      <c r="A41" s="2" t="s">
        <v>18</v>
      </c>
      <c r="B41" s="17">
        <v>1888</v>
      </c>
      <c r="C41" s="17"/>
      <c r="D41" s="85" t="s">
        <v>63</v>
      </c>
    </row>
    <row r="42" spans="1:4" ht="14.25">
      <c r="A42" s="2" t="s">
        <v>19</v>
      </c>
      <c r="B42" s="17">
        <v>1799</v>
      </c>
      <c r="C42" s="17"/>
      <c r="D42" s="85" t="s">
        <v>63</v>
      </c>
    </row>
    <row r="43" spans="1:4" ht="14.25">
      <c r="A43" s="2" t="s">
        <v>69</v>
      </c>
      <c r="B43" s="17">
        <v>960</v>
      </c>
      <c r="C43" s="17"/>
      <c r="D43" s="75" t="s">
        <v>63</v>
      </c>
    </row>
    <row r="44" spans="1:4" ht="15" thickBot="1">
      <c r="A44" s="2"/>
      <c r="B44" s="24">
        <f>SUM(B40:B43)</f>
        <v>4823</v>
      </c>
      <c r="C44" s="21"/>
      <c r="D44" s="89" t="s">
        <v>112</v>
      </c>
    </row>
    <row r="45" spans="1:4" ht="15" thickTop="1">
      <c r="A45" s="1" t="s">
        <v>109</v>
      </c>
      <c r="B45" s="23">
        <f>+B37+B44</f>
        <v>51292</v>
      </c>
      <c r="C45" s="21"/>
      <c r="D45" s="88"/>
    </row>
    <row r="46" spans="1:4" ht="14.25">
      <c r="A46" s="2"/>
      <c r="B46" s="6"/>
      <c r="C46" s="6"/>
      <c r="D46" s="90"/>
    </row>
    <row r="47" spans="1:4" ht="14.25">
      <c r="A47" s="52" t="s">
        <v>56</v>
      </c>
      <c r="B47" s="53">
        <f>(B37/(B33*2))*100</f>
        <v>58.08624999999999</v>
      </c>
      <c r="C47" s="62"/>
      <c r="D47" s="101" t="s">
        <v>112</v>
      </c>
    </row>
    <row r="48" spans="1:4" ht="14.25">
      <c r="A48" s="61"/>
      <c r="B48" s="62"/>
      <c r="C48" s="62"/>
      <c r="D48" s="91"/>
    </row>
    <row r="49" spans="1:5" ht="14.25">
      <c r="A49" s="96"/>
      <c r="B49" s="53"/>
      <c r="C49" s="6"/>
      <c r="D49" s="92"/>
      <c r="E49" s="96"/>
    </row>
    <row r="50" spans="1:5" ht="14.25">
      <c r="A50" s="52" t="s">
        <v>60</v>
      </c>
      <c r="B50" s="53"/>
      <c r="C50" s="6"/>
      <c r="D50" s="92"/>
      <c r="E50" s="96"/>
    </row>
    <row r="51" spans="1:5" ht="14.25">
      <c r="A51" s="52"/>
      <c r="B51" s="53"/>
      <c r="C51" s="6"/>
      <c r="D51" s="92"/>
      <c r="E51" s="96"/>
    </row>
    <row r="52" spans="1:5" ht="14.25">
      <c r="A52" s="97" t="s">
        <v>126</v>
      </c>
      <c r="B52" s="6"/>
      <c r="C52" s="6"/>
      <c r="D52" s="76"/>
      <c r="E52" s="96"/>
    </row>
    <row r="53" spans="1:5" ht="14.25">
      <c r="A53" s="96" t="s">
        <v>95</v>
      </c>
      <c r="B53" s="6"/>
      <c r="C53" s="6"/>
      <c r="D53" s="76"/>
      <c r="E53" s="96"/>
    </row>
    <row r="54" spans="1:5" ht="14.25">
      <c r="A54" s="96" t="s">
        <v>94</v>
      </c>
      <c r="B54" s="6"/>
      <c r="C54" s="6"/>
      <c r="D54" s="76"/>
      <c r="E54" s="96"/>
    </row>
    <row r="55" spans="1:5" ht="14.25">
      <c r="A55" s="96" t="s">
        <v>93</v>
      </c>
      <c r="B55" s="6"/>
      <c r="C55" s="6"/>
      <c r="D55" s="76"/>
      <c r="E55" s="96"/>
    </row>
    <row r="57" spans="2:4" ht="14.25">
      <c r="B57" s="56"/>
      <c r="C57" s="56"/>
      <c r="D57" s="9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SheetLayoutView="100" zoomScalePageLayoutView="0" workbookViewId="0" topLeftCell="A12">
      <selection activeCell="B16" sqref="B16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5.8515625" style="63" bestFit="1" customWidth="1"/>
    <col min="5" max="5" width="53.7109375" style="0" customWidth="1"/>
  </cols>
  <sheetData>
    <row r="1" ht="14.25">
      <c r="A1" s="59" t="s">
        <v>114</v>
      </c>
    </row>
    <row r="2" spans="1:4" ht="14.25">
      <c r="A2" s="1" t="s">
        <v>130</v>
      </c>
      <c r="B2" s="6"/>
      <c r="C2" s="6"/>
      <c r="D2" s="76"/>
    </row>
    <row r="3" spans="1:4" ht="14.25">
      <c r="A3" s="1" t="str">
        <f>Consol_PL!A3</f>
        <v>FOR THE FINANCIAL PERIOD ENDED 30TH APRIL 2008</v>
      </c>
      <c r="B3" s="6"/>
      <c r="C3" s="6"/>
      <c r="D3" s="76"/>
    </row>
    <row r="4" spans="1:4" ht="14.25">
      <c r="A4" s="2"/>
      <c r="B4" s="25">
        <v>2008</v>
      </c>
      <c r="C4" s="25"/>
      <c r="D4" s="77">
        <v>2007</v>
      </c>
    </row>
    <row r="5" spans="1:4" ht="14.25">
      <c r="A5" s="2"/>
      <c r="B5" s="5" t="s">
        <v>128</v>
      </c>
      <c r="C5" s="5"/>
      <c r="D5" s="5" t="s">
        <v>129</v>
      </c>
    </row>
    <row r="6" spans="1:4" ht="14.25">
      <c r="A6" s="2"/>
      <c r="B6" s="15" t="s">
        <v>145</v>
      </c>
      <c r="C6" s="5"/>
      <c r="D6" s="15" t="s">
        <v>145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20</v>
      </c>
      <c r="B8" s="16"/>
      <c r="C8" s="16"/>
      <c r="D8" s="79"/>
    </row>
    <row r="9" spans="1:4" ht="14.25">
      <c r="A9" s="1"/>
      <c r="B9" s="16"/>
      <c r="C9" s="16"/>
      <c r="D9" s="79"/>
    </row>
    <row r="10" spans="1:4" ht="14.25">
      <c r="A10" s="2" t="s">
        <v>131</v>
      </c>
      <c r="B10" s="17">
        <v>3476</v>
      </c>
      <c r="C10" s="16"/>
      <c r="D10" s="17" t="s">
        <v>63</v>
      </c>
    </row>
    <row r="11" spans="1:4" ht="14.25">
      <c r="A11" s="2"/>
      <c r="B11" s="6"/>
      <c r="C11" s="6"/>
      <c r="D11" s="6"/>
    </row>
    <row r="12" spans="1:4" ht="14.25">
      <c r="A12" s="60" t="s">
        <v>47</v>
      </c>
      <c r="B12" s="6"/>
      <c r="C12" s="6"/>
      <c r="D12" s="6"/>
    </row>
    <row r="13" spans="1:4" ht="14.25">
      <c r="A13" s="96" t="s">
        <v>70</v>
      </c>
      <c r="B13" s="18">
        <v>61</v>
      </c>
      <c r="C13" s="18"/>
      <c r="D13" s="17" t="s">
        <v>63</v>
      </c>
    </row>
    <row r="14" spans="1:4" ht="14.25">
      <c r="A14" s="96" t="s">
        <v>71</v>
      </c>
      <c r="B14" s="18">
        <v>8</v>
      </c>
      <c r="C14" s="18"/>
      <c r="D14" s="17" t="s">
        <v>63</v>
      </c>
    </row>
    <row r="15" spans="1:4" ht="14.25">
      <c r="A15" s="96" t="s">
        <v>148</v>
      </c>
      <c r="B15" s="18">
        <v>1</v>
      </c>
      <c r="C15" s="18"/>
      <c r="D15" s="17" t="s">
        <v>63</v>
      </c>
    </row>
    <row r="16" spans="1:4" ht="14.25">
      <c r="A16" s="96" t="s">
        <v>149</v>
      </c>
      <c r="B16" s="18">
        <v>0</v>
      </c>
      <c r="C16" s="18"/>
      <c r="D16" s="17" t="s">
        <v>63</v>
      </c>
    </row>
    <row r="17" spans="1:4" ht="14.25">
      <c r="A17" s="96" t="s">
        <v>72</v>
      </c>
      <c r="B17" s="58">
        <v>920</v>
      </c>
      <c r="C17" s="57"/>
      <c r="D17" s="17" t="s">
        <v>63</v>
      </c>
    </row>
    <row r="18" spans="1:4" ht="14.25">
      <c r="A18" s="96" t="s">
        <v>73</v>
      </c>
      <c r="B18" s="58">
        <v>231</v>
      </c>
      <c r="C18" s="57"/>
      <c r="D18" s="17" t="s">
        <v>63</v>
      </c>
    </row>
    <row r="19" spans="1:4" ht="14.25">
      <c r="A19" s="96" t="s">
        <v>74</v>
      </c>
      <c r="B19" s="58">
        <v>-16</v>
      </c>
      <c r="C19" s="57"/>
      <c r="D19" s="17" t="s">
        <v>63</v>
      </c>
    </row>
    <row r="20" spans="1:4" ht="14.25">
      <c r="A20" s="96" t="s">
        <v>75</v>
      </c>
      <c r="B20" s="58">
        <v>-42</v>
      </c>
      <c r="C20" s="57"/>
      <c r="D20" s="17" t="s">
        <v>63</v>
      </c>
    </row>
    <row r="21" spans="1:4" ht="14.25">
      <c r="A21" s="96" t="s">
        <v>76</v>
      </c>
      <c r="B21" s="18">
        <v>-1</v>
      </c>
      <c r="C21" s="18"/>
      <c r="D21" s="17" t="s">
        <v>63</v>
      </c>
    </row>
    <row r="22" spans="1:4" ht="14.25">
      <c r="A22" s="96" t="s">
        <v>147</v>
      </c>
      <c r="B22" s="18">
        <v>-30</v>
      </c>
      <c r="C22" s="18"/>
      <c r="D22" s="17" t="s">
        <v>63</v>
      </c>
    </row>
    <row r="23" spans="1:4" ht="14.25">
      <c r="A23" s="96" t="s">
        <v>77</v>
      </c>
      <c r="B23" s="18">
        <v>49</v>
      </c>
      <c r="C23" s="18"/>
      <c r="D23" s="18" t="s">
        <v>63</v>
      </c>
    </row>
    <row r="24" spans="1:4" ht="14.25">
      <c r="A24" s="26"/>
      <c r="B24" s="55">
        <f>SUM(B10:B23)</f>
        <v>4657</v>
      </c>
      <c r="C24" s="18"/>
      <c r="D24" s="72" t="s">
        <v>112</v>
      </c>
    </row>
    <row r="25" spans="1:4" ht="14.25">
      <c r="A25" s="26" t="s">
        <v>21</v>
      </c>
      <c r="B25" s="18"/>
      <c r="C25" s="18"/>
      <c r="D25" s="80"/>
    </row>
    <row r="26" spans="1:4" ht="14.25">
      <c r="A26" s="26"/>
      <c r="B26" s="18"/>
      <c r="C26" s="18"/>
      <c r="D26" s="18"/>
    </row>
    <row r="27" spans="1:4" ht="14.25">
      <c r="A27" s="26" t="s">
        <v>78</v>
      </c>
      <c r="B27" s="18">
        <v>-626</v>
      </c>
      <c r="C27" s="18"/>
      <c r="D27" s="17" t="s">
        <v>63</v>
      </c>
    </row>
    <row r="28" spans="1:4" ht="14.25">
      <c r="A28" s="26" t="s">
        <v>79</v>
      </c>
      <c r="B28" s="18">
        <v>-4422</v>
      </c>
      <c r="C28" s="18"/>
      <c r="D28" s="17" t="s">
        <v>63</v>
      </c>
    </row>
    <row r="29" spans="1:4" ht="14.25">
      <c r="A29" s="26" t="s">
        <v>80</v>
      </c>
      <c r="B29" s="18">
        <v>-628</v>
      </c>
      <c r="C29" s="18"/>
      <c r="D29" s="17" t="s">
        <v>63</v>
      </c>
    </row>
    <row r="30" spans="1:4" ht="14.25">
      <c r="A30" s="26" t="s">
        <v>150</v>
      </c>
      <c r="B30" s="18">
        <v>1626</v>
      </c>
      <c r="C30" s="18"/>
      <c r="D30" s="17" t="s">
        <v>63</v>
      </c>
    </row>
    <row r="31" spans="1:4" ht="14.25">
      <c r="A31" s="26" t="s">
        <v>81</v>
      </c>
      <c r="B31" s="13">
        <v>72</v>
      </c>
      <c r="C31" s="18"/>
      <c r="D31" s="18" t="s">
        <v>63</v>
      </c>
    </row>
    <row r="32" spans="1:4" ht="14.25">
      <c r="A32" s="26" t="s">
        <v>22</v>
      </c>
      <c r="B32" s="18">
        <f>SUM(B24:B31)</f>
        <v>679</v>
      </c>
      <c r="C32" s="18"/>
      <c r="D32" s="72" t="s">
        <v>112</v>
      </c>
    </row>
    <row r="33" spans="1:4" ht="14.25">
      <c r="A33" s="26"/>
      <c r="B33" s="18"/>
      <c r="C33" s="18"/>
      <c r="D33" s="80"/>
    </row>
    <row r="34" spans="1:4" ht="14.25">
      <c r="A34" s="26" t="s">
        <v>82</v>
      </c>
      <c r="B34" s="18">
        <v>1</v>
      </c>
      <c r="C34" s="18"/>
      <c r="D34" s="17" t="s">
        <v>63</v>
      </c>
    </row>
    <row r="35" spans="1:4" ht="14.25">
      <c r="A35" s="26" t="s">
        <v>83</v>
      </c>
      <c r="B35" s="18">
        <v>-231</v>
      </c>
      <c r="C35" s="18"/>
      <c r="D35" s="17" t="s">
        <v>63</v>
      </c>
    </row>
    <row r="36" spans="1:4" ht="14.25">
      <c r="A36" s="26" t="s">
        <v>84</v>
      </c>
      <c r="B36" s="18">
        <v>-485</v>
      </c>
      <c r="C36" s="18"/>
      <c r="D36" s="18" t="s">
        <v>63</v>
      </c>
    </row>
    <row r="37" spans="1:4" ht="14.25">
      <c r="A37" s="26" t="s">
        <v>23</v>
      </c>
      <c r="B37" s="19">
        <f>SUM(B32:B36)</f>
        <v>-36</v>
      </c>
      <c r="C37" s="18"/>
      <c r="D37" s="81" t="s">
        <v>112</v>
      </c>
    </row>
    <row r="38" spans="1:4" ht="14.25">
      <c r="A38" s="26"/>
      <c r="B38" s="18"/>
      <c r="C38" s="18"/>
      <c r="D38" s="80"/>
    </row>
    <row r="39" spans="1:4" ht="14.25">
      <c r="A39" s="27" t="s">
        <v>24</v>
      </c>
      <c r="B39" s="18"/>
      <c r="C39" s="18"/>
      <c r="D39" s="80"/>
    </row>
    <row r="40" spans="1:4" ht="14.25">
      <c r="A40" s="26"/>
      <c r="B40" s="18"/>
      <c r="C40" s="18"/>
      <c r="D40" s="80"/>
    </row>
    <row r="41" spans="1:4" ht="14.25">
      <c r="A41" s="26" t="s">
        <v>85</v>
      </c>
      <c r="B41" s="18">
        <v>-34024</v>
      </c>
      <c r="C41" s="18"/>
      <c r="D41" s="18" t="s">
        <v>63</v>
      </c>
    </row>
    <row r="42" spans="1:4" ht="14.25">
      <c r="A42" s="26" t="s">
        <v>25</v>
      </c>
      <c r="B42" s="19">
        <f>SUM(B41:B41)</f>
        <v>-34024</v>
      </c>
      <c r="C42" s="18"/>
      <c r="D42" s="81" t="s">
        <v>112</v>
      </c>
    </row>
    <row r="43" spans="1:4" ht="14.25">
      <c r="A43" s="26"/>
      <c r="B43" s="18"/>
      <c r="C43" s="18"/>
      <c r="D43" s="80"/>
    </row>
    <row r="44" spans="1:4" ht="14.25">
      <c r="A44" s="27" t="s">
        <v>26</v>
      </c>
      <c r="B44" s="18"/>
      <c r="C44" s="18"/>
      <c r="D44" s="80"/>
    </row>
    <row r="45" spans="1:4" ht="14.25">
      <c r="A45" s="26"/>
      <c r="B45" s="18"/>
      <c r="C45" s="18"/>
      <c r="D45" s="80"/>
    </row>
    <row r="46" spans="1:4" ht="14.25">
      <c r="A46" s="96" t="s">
        <v>86</v>
      </c>
      <c r="B46" s="18">
        <v>43360</v>
      </c>
      <c r="C46" s="18"/>
      <c r="D46" s="17" t="s">
        <v>63</v>
      </c>
    </row>
    <row r="47" spans="1:4" ht="14.25">
      <c r="A47" s="54" t="s">
        <v>103</v>
      </c>
      <c r="B47" s="18">
        <v>0</v>
      </c>
      <c r="C47" s="18"/>
      <c r="D47" s="17" t="s">
        <v>63</v>
      </c>
    </row>
    <row r="48" spans="1:4" ht="14.25">
      <c r="A48" s="96" t="s">
        <v>87</v>
      </c>
      <c r="B48" s="18">
        <v>-1827</v>
      </c>
      <c r="C48" s="18"/>
      <c r="D48" s="17" t="s">
        <v>63</v>
      </c>
    </row>
    <row r="49" spans="1:4" ht="14.25">
      <c r="A49" s="26" t="s">
        <v>88</v>
      </c>
      <c r="B49" s="18">
        <v>-2167</v>
      </c>
      <c r="C49" s="18"/>
      <c r="D49" s="18" t="s">
        <v>63</v>
      </c>
    </row>
    <row r="50" spans="1:4" ht="14.25">
      <c r="A50" s="26" t="s">
        <v>27</v>
      </c>
      <c r="B50" s="19">
        <f>SUM(B46:B49)</f>
        <v>39366</v>
      </c>
      <c r="C50" s="18"/>
      <c r="D50" s="81" t="s">
        <v>112</v>
      </c>
    </row>
    <row r="51" spans="1:4" ht="14.25">
      <c r="A51" s="26"/>
      <c r="B51" s="18"/>
      <c r="C51" s="18"/>
      <c r="D51" s="80"/>
    </row>
    <row r="52" spans="1:4" ht="14.25">
      <c r="A52" s="26" t="s">
        <v>28</v>
      </c>
      <c r="B52" s="18">
        <f>+B37+B42+B50</f>
        <v>5306</v>
      </c>
      <c r="C52" s="18"/>
      <c r="D52" s="18" t="s">
        <v>112</v>
      </c>
    </row>
    <row r="53" spans="1:4" ht="14.25">
      <c r="A53" s="26"/>
      <c r="B53" s="18"/>
      <c r="C53" s="18"/>
      <c r="D53" s="18"/>
    </row>
    <row r="54" spans="1:4" ht="14.25">
      <c r="A54" s="26" t="s">
        <v>32</v>
      </c>
      <c r="B54" s="18">
        <v>1223</v>
      </c>
      <c r="C54" s="18"/>
      <c r="D54" s="17" t="s">
        <v>63</v>
      </c>
    </row>
    <row r="55" spans="1:4" ht="14.25">
      <c r="A55" s="26"/>
      <c r="B55" s="18"/>
      <c r="C55" s="18"/>
      <c r="D55" s="18"/>
    </row>
    <row r="56" spans="1:4" ht="15" thickBot="1">
      <c r="A56" s="26" t="s">
        <v>29</v>
      </c>
      <c r="B56" s="28">
        <f>SUM(B52:B54)</f>
        <v>6529</v>
      </c>
      <c r="C56" s="18"/>
      <c r="D56" s="82" t="s">
        <v>112</v>
      </c>
    </row>
    <row r="57" spans="1:4" ht="15" thickTop="1">
      <c r="A57" s="26"/>
      <c r="B57" s="18"/>
      <c r="C57" s="18"/>
      <c r="D57" s="80"/>
    </row>
    <row r="58" spans="1:4" ht="14.25">
      <c r="A58" s="26" t="s">
        <v>30</v>
      </c>
      <c r="B58" s="18"/>
      <c r="C58" s="18"/>
      <c r="D58" s="80"/>
    </row>
    <row r="59" spans="1:4" ht="14.25">
      <c r="A59" s="26" t="s">
        <v>31</v>
      </c>
      <c r="B59" s="18">
        <v>3834</v>
      </c>
      <c r="C59" s="18"/>
      <c r="D59" s="17" t="s">
        <v>63</v>
      </c>
    </row>
    <row r="60" spans="1:4" ht="14.25">
      <c r="A60" s="26" t="s">
        <v>89</v>
      </c>
      <c r="B60" s="18">
        <v>2695</v>
      </c>
      <c r="C60" s="18"/>
      <c r="D60" s="18" t="s">
        <v>63</v>
      </c>
    </row>
    <row r="61" spans="1:4" ht="15" thickBot="1">
      <c r="A61" s="26"/>
      <c r="B61" s="28">
        <f>SUM(B59:B60)</f>
        <v>6529</v>
      </c>
      <c r="C61" s="18"/>
      <c r="D61" s="82" t="s">
        <v>112</v>
      </c>
    </row>
    <row r="62" spans="1:4" ht="15" thickTop="1">
      <c r="A62" s="27" t="s">
        <v>60</v>
      </c>
      <c r="B62" s="29"/>
      <c r="C62" s="29"/>
      <c r="D62" s="83"/>
    </row>
    <row r="63" spans="1:4" ht="14.25">
      <c r="A63" s="27"/>
      <c r="B63" s="29"/>
      <c r="C63" s="29"/>
      <c r="D63" s="83"/>
    </row>
    <row r="64" spans="1:4" ht="14.25">
      <c r="A64" s="2" t="s">
        <v>134</v>
      </c>
      <c r="B64" s="6"/>
      <c r="C64" s="6"/>
      <c r="D64" s="76"/>
    </row>
    <row r="65" spans="1:4" ht="14.25">
      <c r="A65" s="2" t="s">
        <v>135</v>
      </c>
      <c r="B65" s="6"/>
      <c r="C65" s="6"/>
      <c r="D65" s="76"/>
    </row>
    <row r="66" spans="1:4" ht="14.25">
      <c r="A66" s="2" t="s">
        <v>136</v>
      </c>
      <c r="B66" s="6"/>
      <c r="C66" s="6"/>
      <c r="D66" s="76"/>
    </row>
    <row r="67" ht="14.25">
      <c r="A67" t="s">
        <v>137</v>
      </c>
    </row>
    <row r="68" ht="14.25">
      <c r="B68" s="56"/>
    </row>
  </sheetData>
  <sheetProtection/>
  <printOptions horizontalCentered="1"/>
  <pageMargins left="0.5511811023622047" right="0.5511811023622047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9" t="s">
        <v>114</v>
      </c>
    </row>
    <row r="2" spans="1:6" ht="14.25">
      <c r="A2" s="1" t="s">
        <v>132</v>
      </c>
      <c r="B2" s="2"/>
      <c r="C2" s="2"/>
      <c r="D2" s="2"/>
      <c r="E2" s="2"/>
      <c r="F2" s="2"/>
    </row>
    <row r="3" spans="1:6" ht="14.25">
      <c r="A3" s="1" t="str">
        <f>Consol_PL!A3</f>
        <v>FOR THE FINANCIAL PERIOD ENDED 30TH APRIL 2008</v>
      </c>
      <c r="B3" s="2"/>
      <c r="C3" s="2"/>
      <c r="D3" s="2"/>
      <c r="E3" s="2"/>
      <c r="F3" s="2"/>
    </row>
    <row r="4" spans="1:6" ht="14.25">
      <c r="A4" s="2"/>
      <c r="B4" s="2"/>
      <c r="C4" s="2"/>
      <c r="D4" s="2"/>
      <c r="E4" s="2"/>
      <c r="F4" s="2"/>
    </row>
    <row r="5" spans="1:6" ht="14.25">
      <c r="A5" s="3"/>
      <c r="B5" s="2"/>
      <c r="C5" s="2"/>
      <c r="D5" s="2"/>
      <c r="E5" s="2"/>
      <c r="F5" s="2"/>
    </row>
    <row r="6" spans="1:6" ht="14.25">
      <c r="A6" s="2"/>
      <c r="B6" s="30"/>
      <c r="C6" s="102" t="s">
        <v>33</v>
      </c>
      <c r="D6" s="103"/>
      <c r="E6" s="31" t="s">
        <v>34</v>
      </c>
      <c r="F6" s="32"/>
    </row>
    <row r="7" spans="1:6" ht="14.25">
      <c r="A7" s="37"/>
      <c r="B7" s="33" t="s">
        <v>35</v>
      </c>
      <c r="C7" s="38" t="s">
        <v>35</v>
      </c>
      <c r="D7" s="33"/>
      <c r="E7" s="33" t="s">
        <v>36</v>
      </c>
      <c r="F7" s="36" t="s">
        <v>37</v>
      </c>
    </row>
    <row r="8" spans="1:6" ht="14.25">
      <c r="A8" s="37"/>
      <c r="B8" s="39" t="s">
        <v>38</v>
      </c>
      <c r="C8" s="34" t="s">
        <v>39</v>
      </c>
      <c r="D8" s="39" t="s">
        <v>40</v>
      </c>
      <c r="E8" s="39" t="s">
        <v>41</v>
      </c>
      <c r="F8" s="35"/>
    </row>
    <row r="9" spans="1:6" ht="14.25">
      <c r="A9" s="2"/>
      <c r="B9" s="51" t="s">
        <v>11</v>
      </c>
      <c r="C9" s="51" t="s">
        <v>11</v>
      </c>
      <c r="D9" s="51" t="s">
        <v>11</v>
      </c>
      <c r="E9" s="51" t="s">
        <v>11</v>
      </c>
      <c r="F9" s="51" t="s">
        <v>11</v>
      </c>
    </row>
    <row r="10" spans="1:6" ht="14.25">
      <c r="A10" s="2"/>
      <c r="B10" s="40"/>
      <c r="C10" s="41"/>
      <c r="D10" s="40"/>
      <c r="E10" s="40"/>
      <c r="F10" s="42"/>
    </row>
    <row r="11" spans="1:6" ht="14.25">
      <c r="A11" s="2" t="s">
        <v>138</v>
      </c>
      <c r="B11" s="43">
        <v>1</v>
      </c>
      <c r="C11" s="44" t="s">
        <v>112</v>
      </c>
      <c r="D11" s="43"/>
      <c r="E11" s="43">
        <v>30167</v>
      </c>
      <c r="F11" s="45">
        <f>SUM(B11:E11)</f>
        <v>30168</v>
      </c>
    </row>
    <row r="12" spans="1:6" ht="14.25">
      <c r="A12" s="26"/>
      <c r="B12" s="43"/>
      <c r="C12" s="44"/>
      <c r="D12" s="43"/>
      <c r="E12" s="43"/>
      <c r="F12" s="45"/>
    </row>
    <row r="13" spans="1:6" ht="14.25">
      <c r="A13" s="26" t="s">
        <v>104</v>
      </c>
      <c r="B13" s="43"/>
      <c r="C13" s="44"/>
      <c r="D13" s="43"/>
      <c r="E13" s="43"/>
      <c r="F13" s="45"/>
    </row>
    <row r="14" spans="1:6" ht="14.25">
      <c r="A14" s="26" t="s">
        <v>105</v>
      </c>
      <c r="B14" s="43">
        <v>30427</v>
      </c>
      <c r="C14" s="44" t="s">
        <v>112</v>
      </c>
      <c r="D14" s="43">
        <v>231</v>
      </c>
      <c r="E14" s="43">
        <f>-30172+5</f>
        <v>-30167</v>
      </c>
      <c r="F14" s="45">
        <f>SUM(B14:E14)</f>
        <v>491</v>
      </c>
    </row>
    <row r="15" spans="1:6" ht="14.25">
      <c r="A15" s="26"/>
      <c r="B15" s="43"/>
      <c r="C15" s="44"/>
      <c r="D15" s="43"/>
      <c r="E15" s="43"/>
      <c r="F15" s="45"/>
    </row>
    <row r="16" spans="1:6" ht="14.25">
      <c r="A16" s="26" t="s">
        <v>106</v>
      </c>
      <c r="B16" s="43"/>
      <c r="C16" s="44"/>
      <c r="D16" s="43"/>
      <c r="E16" s="43"/>
      <c r="F16" s="45"/>
    </row>
    <row r="17" spans="1:6" ht="14.25">
      <c r="A17" s="26" t="s">
        <v>107</v>
      </c>
      <c r="B17" s="43">
        <v>3572</v>
      </c>
      <c r="C17" s="44" t="s">
        <v>112</v>
      </c>
      <c r="D17" s="43" t="s">
        <v>112</v>
      </c>
      <c r="E17" s="43" t="s">
        <v>112</v>
      </c>
      <c r="F17" s="45">
        <f>SUM(B17:E17)</f>
        <v>3572</v>
      </c>
    </row>
    <row r="18" spans="1:6" ht="14.25">
      <c r="A18" s="26"/>
      <c r="B18" s="43"/>
      <c r="C18" s="44"/>
      <c r="D18" s="43"/>
      <c r="E18" s="43"/>
      <c r="F18" s="45"/>
    </row>
    <row r="19" spans="1:6" ht="14.25">
      <c r="A19" s="26" t="s">
        <v>151</v>
      </c>
      <c r="B19" s="43">
        <v>6000</v>
      </c>
      <c r="C19" s="44">
        <v>3360</v>
      </c>
      <c r="D19" s="43"/>
      <c r="E19" s="43"/>
      <c r="F19" s="45">
        <f>SUM(B19:E19)</f>
        <v>9360</v>
      </c>
    </row>
    <row r="20" spans="1:6" ht="14.25">
      <c r="A20" s="26"/>
      <c r="B20" s="43"/>
      <c r="C20" s="44"/>
      <c r="D20" s="43"/>
      <c r="E20" s="43"/>
      <c r="F20" s="45"/>
    </row>
    <row r="21" spans="1:6" ht="14.25">
      <c r="A21" s="26" t="s">
        <v>108</v>
      </c>
      <c r="B21" s="43" t="s">
        <v>112</v>
      </c>
      <c r="C21" s="44" t="s">
        <v>112</v>
      </c>
      <c r="D21" s="43" t="s">
        <v>112</v>
      </c>
      <c r="E21" s="43">
        <v>2878</v>
      </c>
      <c r="F21" s="45">
        <f>SUM(B21:E21)</f>
        <v>2878</v>
      </c>
    </row>
    <row r="22" spans="1:6" ht="14.25">
      <c r="A22" s="26"/>
      <c r="B22" s="46"/>
      <c r="C22" s="12"/>
      <c r="D22" s="46"/>
      <c r="E22" s="46"/>
      <c r="F22" s="14"/>
    </row>
    <row r="23" spans="1:6" ht="14.25">
      <c r="A23" s="26" t="s">
        <v>42</v>
      </c>
      <c r="B23" s="47"/>
      <c r="C23" s="48"/>
      <c r="D23" s="47"/>
      <c r="E23" s="47"/>
      <c r="F23" s="49"/>
    </row>
    <row r="24" spans="1:6" ht="15" thickBot="1">
      <c r="A24" s="26" t="s">
        <v>146</v>
      </c>
      <c r="B24" s="50">
        <f>SUM(B11:B22)</f>
        <v>40000</v>
      </c>
      <c r="C24" s="50">
        <f>SUM(C11:C22)</f>
        <v>3360</v>
      </c>
      <c r="D24" s="50">
        <f>SUM(D11:D22)</f>
        <v>231</v>
      </c>
      <c r="E24" s="50">
        <f>SUM(E11:E22)</f>
        <v>2878</v>
      </c>
      <c r="F24" s="50">
        <f>SUM(F11:F22)</f>
        <v>46469</v>
      </c>
    </row>
    <row r="25" spans="1:6" ht="15" thickTop="1">
      <c r="A25" s="26"/>
      <c r="B25" s="9"/>
      <c r="C25" s="9"/>
      <c r="D25" s="9"/>
      <c r="E25" s="9"/>
      <c r="F25" s="26"/>
    </row>
    <row r="26" spans="1:6" ht="14.25">
      <c r="A26" s="54"/>
      <c r="B26" s="71"/>
      <c r="C26" s="71"/>
      <c r="D26" s="71"/>
      <c r="E26" s="71"/>
      <c r="F26" s="54"/>
    </row>
    <row r="27" spans="1:6" ht="14.25">
      <c r="A27" s="98" t="s">
        <v>60</v>
      </c>
      <c r="B27" s="71"/>
      <c r="C27" s="71"/>
      <c r="D27" s="71"/>
      <c r="E27" s="71"/>
      <c r="F27" s="54"/>
    </row>
    <row r="28" spans="1:6" ht="14.25">
      <c r="A28" s="98"/>
      <c r="B28" s="71"/>
      <c r="C28" s="71"/>
      <c r="D28" s="71"/>
      <c r="E28" s="71"/>
      <c r="F28" s="54"/>
    </row>
    <row r="29" spans="1:6" ht="14.25">
      <c r="A29" s="2" t="s">
        <v>133</v>
      </c>
      <c r="B29" s="71"/>
      <c r="C29" s="71"/>
      <c r="D29" s="71"/>
      <c r="E29" s="71"/>
      <c r="F29" s="54"/>
    </row>
    <row r="30" spans="1:6" ht="14.25">
      <c r="A30" s="2" t="s">
        <v>99</v>
      </c>
      <c r="B30" s="71"/>
      <c r="C30" s="71"/>
      <c r="D30" s="71"/>
      <c r="E30" s="71"/>
      <c r="F30" s="54"/>
    </row>
    <row r="31" spans="1:6" ht="14.25">
      <c r="A31" s="2" t="s">
        <v>100</v>
      </c>
      <c r="B31" s="9"/>
      <c r="C31" s="9"/>
      <c r="D31" s="9"/>
      <c r="E31" s="9"/>
      <c r="F31" s="26"/>
    </row>
    <row r="32" spans="1:6" ht="14.25">
      <c r="A32" s="2" t="s">
        <v>101</v>
      </c>
      <c r="B32" s="2"/>
      <c r="C32" s="2"/>
      <c r="D32" s="2"/>
      <c r="E32" s="2"/>
      <c r="F32" s="2"/>
    </row>
    <row r="33" spans="1:6" ht="14.25">
      <c r="A33" s="2"/>
      <c r="B33" s="2"/>
      <c r="C33" s="2"/>
      <c r="D33" s="2"/>
      <c r="E33" s="2"/>
      <c r="F33" s="2"/>
    </row>
  </sheetData>
  <sheetProtection/>
  <mergeCells count="1">
    <mergeCell ref="C6:D6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 </cp:lastModifiedBy>
  <cp:lastPrinted>2008-06-25T00:36:09Z</cp:lastPrinted>
  <dcterms:created xsi:type="dcterms:W3CDTF">2002-11-22T07:09:29Z</dcterms:created>
  <dcterms:modified xsi:type="dcterms:W3CDTF">2008-06-25T00:41:27Z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